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'Sheet1'!$A$1:$M$42</definedName>
  </definedNames>
  <calcPr fullCalcOnLoad="1" fullPrecision="0"/>
</workbook>
</file>

<file path=xl/sharedStrings.xml><?xml version="1.0" encoding="utf-8"?>
<sst xmlns="http://schemas.openxmlformats.org/spreadsheetml/2006/main" count="54" uniqueCount="30">
  <si>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</si>
  <si>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</si>
  <si>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</si>
  <si>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</si>
  <si>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</si>
  <si>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</si>
  <si>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</si>
  <si>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</si>
  <si>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</si>
  <si>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</si>
  <si>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</si>
  <si>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</si>
  <si>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</si>
  <si>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</si>
  <si>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</si>
  <si>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</si>
  <si>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la situatia   30.06.2020</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</si>
  <si>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</si>
  <si>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</si>
  <si>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</si>
  <si>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</si>
  <si>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</si>
  <si>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</si>
  <si>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</si>
  <si>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</si>
  <si>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</si>
  <si>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</si>
  <si>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</si>
  <si>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17.07.2020</t>
  </si>
  <si>
    <t>Depozite la vedere cu dobanda:</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</si>
</sst>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0">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3" fontId="4" fillId="33" borderId="37" xfId="0" applyNumberFormat="1" applyFont="1" applyFill="1" applyBorder="1" applyAlignment="1" applyProtection="1">
      <alignment wrapText="1"/>
      <protection/>
    </xf>
    <xf numFmtId="3" fontId="4" fillId="33" borderId="38" xfId="0" applyNumberFormat="1" applyFont="1" applyFill="1" applyBorder="1" applyAlignment="1" applyProtection="1">
      <alignment/>
      <protection/>
    </xf>
    <xf numFmtId="3" fontId="4" fillId="33" borderId="40"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41"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43"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45" xfId="0" applyNumberFormat="1" applyFont="1" applyFill="1" applyBorder="1" applyAlignment="1" applyProtection="1">
      <alignment/>
      <protection/>
    </xf>
    <xf numFmtId="0" fontId="5" fillId="0" borderId="25"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9">
      <selection activeCell="R43" sqref="R43"/>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28"/>
      <c r="L1" s="3"/>
      <c r="M1" s="3"/>
    </row>
    <row r="2" spans="1:13" ht="12.75">
      <c r="A2" s="3"/>
      <c r="B2" s="3"/>
      <c r="C2" s="3"/>
      <c r="F2" s="3"/>
      <c r="G2" s="3"/>
      <c r="H2" s="3"/>
      <c r="J2" s="3"/>
      <c r="L2" s="3"/>
      <c r="M2" s="3"/>
    </row>
    <row r="3" spans="1:13" ht="12.75">
      <c r="A3" s="92" t="s">
        <v>4</v>
      </c>
      <c r="B3" s="92"/>
      <c r="C3" s="92"/>
      <c r="D3" s="92"/>
      <c r="E3" s="92"/>
      <c r="F3" s="92"/>
      <c r="G3" s="92"/>
      <c r="H3" s="92"/>
      <c r="I3" s="92"/>
      <c r="J3" s="92"/>
      <c r="K3" s="92"/>
      <c r="L3" s="92"/>
      <c r="M3" s="92"/>
    </row>
    <row r="4" spans="1:13" ht="12.75">
      <c r="A4" s="92" t="s">
        <v>10</v>
      </c>
      <c r="B4" s="92"/>
      <c r="C4" s="92"/>
      <c r="D4" s="92"/>
      <c r="E4" s="92"/>
      <c r="F4" s="92"/>
      <c r="G4" s="92"/>
      <c r="H4" s="92"/>
      <c r="I4" s="92"/>
      <c r="J4" s="92"/>
      <c r="K4" s="92"/>
      <c r="L4" s="92"/>
      <c r="M4" s="92"/>
    </row>
    <row r="5" ht="12.75">
      <c r="A5" s="3"/>
    </row>
    <row r="6" spans="1:13" ht="12.75">
      <c r="A6" s="92" t="s">
        <v>16</v>
      </c>
      <c r="B6" s="92"/>
      <c r="C6" s="92"/>
      <c r="D6" s="92"/>
      <c r="E6" s="92"/>
      <c r="F6" s="92"/>
      <c r="G6" s="92"/>
      <c r="H6" s="92"/>
      <c r="I6" s="92"/>
      <c r="J6" s="92"/>
      <c r="K6" s="92"/>
      <c r="L6" s="92"/>
      <c r="M6" s="92"/>
    </row>
    <row r="7" ht="12.75">
      <c r="A7" s="3"/>
    </row>
    <row r="8" spans="1:13" ht="42.75" customHeight="1">
      <c r="A8" s="93" t="s">
        <v>26</v>
      </c>
      <c r="B8" s="87" t="s">
        <v>19</v>
      </c>
      <c r="C8" s="87"/>
      <c r="D8" s="87"/>
      <c r="E8" s="87"/>
      <c r="F8" s="87"/>
      <c r="G8" s="88"/>
      <c r="H8" s="87" t="s">
        <v>20</v>
      </c>
      <c r="I8" s="87"/>
      <c r="J8" s="87"/>
      <c r="K8" s="87"/>
      <c r="L8" s="87"/>
      <c r="M8" s="87"/>
    </row>
    <row r="9" spans="1:13" ht="12.75">
      <c r="A9" s="93"/>
      <c r="B9" s="95" t="s">
        <v>2</v>
      </c>
      <c r="C9" s="96"/>
      <c r="D9" s="86" t="s">
        <v>13</v>
      </c>
      <c r="E9" s="86"/>
      <c r="F9" s="97" t="s">
        <v>25</v>
      </c>
      <c r="G9" s="98"/>
      <c r="H9" s="99" t="s">
        <v>2</v>
      </c>
      <c r="I9" s="99"/>
      <c r="J9" s="91" t="s">
        <v>13</v>
      </c>
      <c r="K9" s="91"/>
      <c r="L9" s="89" t="s">
        <v>25</v>
      </c>
      <c r="M9" s="90"/>
    </row>
    <row r="10" spans="1:13" ht="38.25">
      <c r="A10" s="94"/>
      <c r="B10" s="4" t="s">
        <v>1</v>
      </c>
      <c r="C10" s="5" t="s">
        <v>6</v>
      </c>
      <c r="D10" s="6" t="s">
        <v>1</v>
      </c>
      <c r="E10" s="7" t="s">
        <v>6</v>
      </c>
      <c r="F10" s="6" t="s">
        <v>1</v>
      </c>
      <c r="G10" s="8" t="s">
        <v>6</v>
      </c>
      <c r="H10" s="9" t="s">
        <v>1</v>
      </c>
      <c r="I10" s="10" t="s">
        <v>9</v>
      </c>
      <c r="J10" s="11" t="s">
        <v>1</v>
      </c>
      <c r="K10" s="11" t="s">
        <v>9</v>
      </c>
      <c r="L10" s="12" t="s">
        <v>1</v>
      </c>
      <c r="M10" s="13" t="s">
        <v>9</v>
      </c>
    </row>
    <row r="11" spans="1:13" ht="12.75">
      <c r="A11" s="14" t="s">
        <v>22</v>
      </c>
      <c r="B11" s="15">
        <v>1</v>
      </c>
      <c r="C11" s="15">
        <v>2</v>
      </c>
      <c r="D11" s="15">
        <v>3</v>
      </c>
      <c r="E11" s="15">
        <v>4</v>
      </c>
      <c r="F11" s="15">
        <v>5</v>
      </c>
      <c r="G11" s="15">
        <v>6</v>
      </c>
      <c r="H11" s="16">
        <v>7</v>
      </c>
      <c r="I11" s="16">
        <v>8</v>
      </c>
      <c r="J11" s="16">
        <v>9</v>
      </c>
      <c r="K11" s="16">
        <v>10</v>
      </c>
      <c r="L11" s="16">
        <v>11</v>
      </c>
      <c r="M11" s="17">
        <v>12</v>
      </c>
    </row>
    <row r="12" spans="1:13" ht="12.75">
      <c r="A12" s="18" t="s">
        <v>11</v>
      </c>
      <c r="B12" s="29"/>
      <c r="C12" s="30"/>
      <c r="D12" s="19"/>
      <c r="E12" s="20"/>
      <c r="F12" s="20"/>
      <c r="G12" s="20"/>
      <c r="H12" s="20"/>
      <c r="I12" s="20"/>
      <c r="J12" s="20"/>
      <c r="K12" s="20"/>
      <c r="L12" s="21"/>
      <c r="M12" s="22"/>
    </row>
    <row r="13" spans="1:13" ht="12.75">
      <c r="A13" s="23" t="s">
        <v>14</v>
      </c>
      <c r="B13" s="74">
        <f>(1782531137.66+549754.73)/1000</f>
        <v>1783081</v>
      </c>
      <c r="C13" s="75">
        <f>(1803401497.44+0)/1000</f>
        <v>1803401</v>
      </c>
      <c r="D13" s="50">
        <v>479263</v>
      </c>
      <c r="E13" s="51">
        <v>1725048</v>
      </c>
      <c r="F13" s="50">
        <v>366335</v>
      </c>
      <c r="G13" s="52">
        <v>1194527</v>
      </c>
      <c r="H13" s="35">
        <v>0</v>
      </c>
      <c r="I13" s="35">
        <v>0</v>
      </c>
      <c r="J13" s="35">
        <v>0</v>
      </c>
      <c r="K13" s="38">
        <v>0</v>
      </c>
      <c r="L13" s="35">
        <v>0</v>
      </c>
      <c r="M13" s="39">
        <v>0</v>
      </c>
    </row>
    <row r="14" spans="1:13" ht="12.75">
      <c r="A14" s="23" t="s">
        <v>8</v>
      </c>
      <c r="B14" s="76">
        <f>(2169415593.63+0)/1000</f>
        <v>2169416</v>
      </c>
      <c r="C14" s="77">
        <f>(2399990706.32+0)/1000</f>
        <v>2399991</v>
      </c>
      <c r="D14" s="53">
        <v>2167785</v>
      </c>
      <c r="E14" s="54">
        <v>2179145</v>
      </c>
      <c r="F14" s="53">
        <v>2229366</v>
      </c>
      <c r="G14" s="55">
        <v>1569668</v>
      </c>
      <c r="H14" s="35">
        <v>0</v>
      </c>
      <c r="I14" s="35">
        <v>0</v>
      </c>
      <c r="J14" s="35">
        <v>0</v>
      </c>
      <c r="K14" s="38">
        <v>0</v>
      </c>
      <c r="L14" s="35">
        <v>0</v>
      </c>
      <c r="M14" s="39">
        <v>0</v>
      </c>
    </row>
    <row r="15" spans="1:13" ht="12.75">
      <c r="A15" s="23" t="s">
        <v>3</v>
      </c>
      <c r="B15" s="78">
        <f>19799970.74/1000</f>
        <v>19800</v>
      </c>
      <c r="C15" s="75">
        <f>7036089.85/1000</f>
        <v>7036</v>
      </c>
      <c r="D15" s="56">
        <v>23891</v>
      </c>
      <c r="E15" s="51">
        <v>29038</v>
      </c>
      <c r="F15" s="56">
        <v>2387</v>
      </c>
      <c r="G15" s="52">
        <v>2658</v>
      </c>
      <c r="H15" s="35">
        <v>0</v>
      </c>
      <c r="I15" s="35">
        <v>0</v>
      </c>
      <c r="J15" s="35">
        <v>0</v>
      </c>
      <c r="K15" s="38">
        <v>0</v>
      </c>
      <c r="L15" s="35">
        <v>0</v>
      </c>
      <c r="M15" s="39">
        <v>0</v>
      </c>
    </row>
    <row r="16" spans="1:13" ht="12.75">
      <c r="A16" s="31" t="s">
        <v>29</v>
      </c>
      <c r="B16" s="76"/>
      <c r="C16" s="79"/>
      <c r="D16" s="53"/>
      <c r="E16" s="57"/>
      <c r="F16" s="53"/>
      <c r="G16" s="58"/>
      <c r="H16" s="36"/>
      <c r="I16" s="36"/>
      <c r="J16" s="36"/>
      <c r="K16" s="40"/>
      <c r="L16" s="36"/>
      <c r="M16" s="41"/>
    </row>
    <row r="17" spans="1:13" ht="12.75">
      <c r="A17" s="23" t="s">
        <v>14</v>
      </c>
      <c r="B17" s="78">
        <f>(950755485.63+0)/1000</f>
        <v>950755</v>
      </c>
      <c r="C17" s="78">
        <f>(27715930.12+0)/1000</f>
        <v>27716</v>
      </c>
      <c r="D17" s="56">
        <v>2132778</v>
      </c>
      <c r="E17" s="56">
        <v>28404</v>
      </c>
      <c r="F17" s="56">
        <v>1425556</v>
      </c>
      <c r="G17" s="59">
        <v>18270</v>
      </c>
      <c r="H17" s="35">
        <v>1.25</v>
      </c>
      <c r="I17" s="35">
        <v>2</v>
      </c>
      <c r="J17" s="35">
        <v>0.81</v>
      </c>
      <c r="K17" s="38">
        <v>2</v>
      </c>
      <c r="L17" s="35">
        <v>1</v>
      </c>
      <c r="M17" s="39">
        <v>2</v>
      </c>
    </row>
    <row r="18" spans="1:13" ht="12.75">
      <c r="A18" s="23" t="s">
        <v>8</v>
      </c>
      <c r="B18" s="76">
        <f>(91580425.86+0)/1000</f>
        <v>91580</v>
      </c>
      <c r="C18" s="80">
        <f>(122262060.18+0)/1000</f>
        <v>122262</v>
      </c>
      <c r="D18" s="53">
        <v>205728</v>
      </c>
      <c r="E18" s="60">
        <v>106842</v>
      </c>
      <c r="F18" s="53">
        <v>279114</v>
      </c>
      <c r="G18" s="61">
        <v>74711</v>
      </c>
      <c r="H18" s="35">
        <v>1.32</v>
      </c>
      <c r="I18" s="35">
        <v>0.24</v>
      </c>
      <c r="J18" s="35">
        <v>1.3</v>
      </c>
      <c r="K18" s="38">
        <v>0.29</v>
      </c>
      <c r="L18" s="37">
        <v>1</v>
      </c>
      <c r="M18" s="39">
        <v>0</v>
      </c>
    </row>
    <row r="19" spans="1:13" ht="12.75">
      <c r="A19" s="23" t="s">
        <v>3</v>
      </c>
      <c r="B19" s="78">
        <f>0/1000</f>
        <v>0</v>
      </c>
      <c r="C19" s="75">
        <f>0/1000</f>
        <v>0</v>
      </c>
      <c r="D19" s="56">
        <v>0</v>
      </c>
      <c r="E19" s="51">
        <v>0</v>
      </c>
      <c r="F19" s="56">
        <v>0</v>
      </c>
      <c r="G19" s="52">
        <v>0</v>
      </c>
      <c r="H19" s="35">
        <v>0</v>
      </c>
      <c r="I19" s="35">
        <v>0</v>
      </c>
      <c r="J19" s="35">
        <v>0</v>
      </c>
      <c r="K19" s="38">
        <v>0</v>
      </c>
      <c r="L19" s="35">
        <v>0</v>
      </c>
      <c r="M19" s="39">
        <v>0</v>
      </c>
    </row>
    <row r="20" spans="1:13" ht="12.75">
      <c r="A20" s="31" t="s">
        <v>12</v>
      </c>
      <c r="B20" s="76"/>
      <c r="C20" s="77"/>
      <c r="D20" s="53"/>
      <c r="E20" s="54"/>
      <c r="F20" s="53"/>
      <c r="G20" s="55"/>
      <c r="H20" s="36"/>
      <c r="I20" s="36"/>
      <c r="J20" s="36"/>
      <c r="K20" s="40"/>
      <c r="L20" s="36"/>
      <c r="M20" s="41"/>
    </row>
    <row r="21" spans="1:13" ht="12.75">
      <c r="A21" s="23" t="s">
        <v>14</v>
      </c>
      <c r="B21" s="78">
        <f>(1372642.88+1358837.48+0)/1000</f>
        <v>2731</v>
      </c>
      <c r="C21" s="75">
        <f>(245157880.1+139566198.29)/1000</f>
        <v>384724</v>
      </c>
      <c r="D21" s="56">
        <v>2791</v>
      </c>
      <c r="E21" s="51">
        <v>388269</v>
      </c>
      <c r="F21" s="56">
        <v>373</v>
      </c>
      <c r="G21" s="52">
        <v>236270</v>
      </c>
      <c r="H21" s="35">
        <v>0</v>
      </c>
      <c r="I21" s="35">
        <v>0</v>
      </c>
      <c r="J21" s="35">
        <v>0</v>
      </c>
      <c r="K21" s="38">
        <v>0</v>
      </c>
      <c r="L21" s="35">
        <v>0</v>
      </c>
      <c r="M21" s="39">
        <v>0</v>
      </c>
    </row>
    <row r="22" spans="1:13" ht="12.75">
      <c r="A22" s="23" t="s">
        <v>8</v>
      </c>
      <c r="B22" s="76">
        <f>22658732.77/1000</f>
        <v>22659</v>
      </c>
      <c r="C22" s="79">
        <f>25428630.84/1000-10946</f>
        <v>14483</v>
      </c>
      <c r="D22" s="53">
        <v>17688</v>
      </c>
      <c r="E22" s="57">
        <v>14527</v>
      </c>
      <c r="F22" s="53">
        <v>20524</v>
      </c>
      <c r="G22" s="58">
        <v>27400</v>
      </c>
      <c r="H22" s="35">
        <v>0</v>
      </c>
      <c r="I22" s="35">
        <v>0</v>
      </c>
      <c r="J22" s="35">
        <v>0</v>
      </c>
      <c r="K22" s="38">
        <v>0</v>
      </c>
      <c r="L22" s="35">
        <v>0</v>
      </c>
      <c r="M22" s="39">
        <v>0</v>
      </c>
    </row>
    <row r="23" spans="1:13" ht="12.75">
      <c r="A23" s="23" t="s">
        <v>3</v>
      </c>
      <c r="B23" s="81">
        <f>0/1000</f>
        <v>0</v>
      </c>
      <c r="C23" s="77">
        <f>0/1000</f>
        <v>0</v>
      </c>
      <c r="D23" s="59">
        <v>0</v>
      </c>
      <c r="E23" s="54">
        <v>0</v>
      </c>
      <c r="F23" s="59">
        <v>0</v>
      </c>
      <c r="G23" s="55">
        <v>0</v>
      </c>
      <c r="H23" s="35">
        <v>0</v>
      </c>
      <c r="I23" s="35">
        <v>0</v>
      </c>
      <c r="J23" s="35">
        <v>0</v>
      </c>
      <c r="K23" s="38">
        <v>0</v>
      </c>
      <c r="L23" s="35">
        <v>0</v>
      </c>
      <c r="M23" s="39">
        <v>0</v>
      </c>
    </row>
    <row r="24" spans="1:13" ht="12.75">
      <c r="A24" s="32" t="s">
        <v>17</v>
      </c>
      <c r="B24" s="76"/>
      <c r="C24" s="82"/>
      <c r="D24" s="53"/>
      <c r="E24" s="62"/>
      <c r="F24" s="53"/>
      <c r="G24" s="63"/>
      <c r="H24" s="36"/>
      <c r="I24" s="36"/>
      <c r="J24" s="36"/>
      <c r="K24" s="40"/>
      <c r="L24" s="36"/>
      <c r="M24" s="41"/>
    </row>
    <row r="25" spans="1:13" ht="12.75">
      <c r="A25" s="23" t="s">
        <v>14</v>
      </c>
      <c r="B25" s="78">
        <f>(5447155100.78+279636417.46)/1000</f>
        <v>5726792</v>
      </c>
      <c r="C25" s="75">
        <f>(4294914713.85+327799088.209999)/1000</f>
        <v>4622714</v>
      </c>
      <c r="D25" s="56">
        <v>5730933</v>
      </c>
      <c r="E25" s="51">
        <v>4712996</v>
      </c>
      <c r="F25" s="56">
        <v>5305791</v>
      </c>
      <c r="G25" s="52">
        <v>4833716</v>
      </c>
      <c r="H25" s="35">
        <v>4.5</v>
      </c>
      <c r="I25" s="35">
        <v>0.86</v>
      </c>
      <c r="J25" s="35">
        <v>4.51</v>
      </c>
      <c r="K25" s="38">
        <v>0.86</v>
      </c>
      <c r="L25" s="35">
        <v>5</v>
      </c>
      <c r="M25" s="39">
        <v>1</v>
      </c>
    </row>
    <row r="26" spans="1:13" ht="12.75">
      <c r="A26" s="33" t="s">
        <v>8</v>
      </c>
      <c r="B26" s="76">
        <f>675405422.86/1000-1699</f>
        <v>673706</v>
      </c>
      <c r="C26" s="79">
        <f>330213447.49/1000-61738</f>
        <v>268475</v>
      </c>
      <c r="D26" s="53">
        <v>667735</v>
      </c>
      <c r="E26" s="57">
        <v>273977</v>
      </c>
      <c r="F26" s="53">
        <v>706201</v>
      </c>
      <c r="G26" s="58">
        <v>370139</v>
      </c>
      <c r="H26" s="35">
        <v>4.24</v>
      </c>
      <c r="I26" s="35">
        <v>1.83</v>
      </c>
      <c r="J26" s="35">
        <v>4.23</v>
      </c>
      <c r="K26" s="38">
        <v>1.76</v>
      </c>
      <c r="L26" s="35">
        <v>4</v>
      </c>
      <c r="M26" s="39">
        <v>2</v>
      </c>
    </row>
    <row r="27" spans="1:13" ht="12.75">
      <c r="A27" s="23" t="s">
        <v>3</v>
      </c>
      <c r="B27" s="78">
        <f>0/1000</f>
        <v>0</v>
      </c>
      <c r="C27" s="75">
        <f>0/1000</f>
        <v>0</v>
      </c>
      <c r="D27" s="56">
        <v>0</v>
      </c>
      <c r="E27" s="51">
        <v>0</v>
      </c>
      <c r="F27" s="56">
        <v>0</v>
      </c>
      <c r="G27" s="52">
        <v>0</v>
      </c>
      <c r="H27" s="35">
        <v>0</v>
      </c>
      <c r="I27" s="35">
        <v>0</v>
      </c>
      <c r="J27" s="35">
        <v>0</v>
      </c>
      <c r="K27" s="38">
        <v>0</v>
      </c>
      <c r="L27" s="35">
        <v>0</v>
      </c>
      <c r="M27" s="39">
        <v>0</v>
      </c>
    </row>
    <row r="28" spans="1:13" ht="12.75">
      <c r="A28" s="31" t="s">
        <v>23</v>
      </c>
      <c r="B28" s="76"/>
      <c r="C28" s="82"/>
      <c r="D28" s="64"/>
      <c r="E28" s="65"/>
      <c r="F28" s="65"/>
      <c r="G28" s="66"/>
      <c r="H28" s="37"/>
      <c r="I28" s="37"/>
      <c r="J28" s="37"/>
      <c r="K28" s="42"/>
      <c r="L28" s="37"/>
      <c r="M28" s="41"/>
    </row>
    <row r="29" spans="1:13" ht="12.75">
      <c r="A29" s="23" t="s">
        <v>14</v>
      </c>
      <c r="B29" s="78">
        <f aca="true" t="shared" si="0" ref="B29:C31">B13+B17+B21+B25</f>
        <v>8463359</v>
      </c>
      <c r="C29" s="75">
        <f t="shared" si="0"/>
        <v>6838555</v>
      </c>
      <c r="D29" s="67">
        <v>8345765</v>
      </c>
      <c r="E29" s="67">
        <v>6854717</v>
      </c>
      <c r="F29" s="67">
        <v>7098055</v>
      </c>
      <c r="G29" s="68">
        <v>6282783</v>
      </c>
      <c r="H29" s="35">
        <f aca="true" t="shared" si="1" ref="H29:I31">IF(B29=0,0,(B13*H13+B17*H17+B21*H21+B25*H25)/B29)</f>
        <v>3.19</v>
      </c>
      <c r="I29" s="35">
        <f t="shared" si="1"/>
        <v>0.59</v>
      </c>
      <c r="J29" s="35">
        <v>3.3</v>
      </c>
      <c r="K29" s="38">
        <v>0.6</v>
      </c>
      <c r="L29" s="35">
        <v>3.94</v>
      </c>
      <c r="M29" s="39">
        <v>0.78</v>
      </c>
    </row>
    <row r="30" spans="1:13" ht="12.75">
      <c r="A30" s="23" t="s">
        <v>8</v>
      </c>
      <c r="B30" s="76">
        <f t="shared" si="0"/>
        <v>2957361</v>
      </c>
      <c r="C30" s="83">
        <f t="shared" si="0"/>
        <v>2805211</v>
      </c>
      <c r="D30" s="69">
        <v>3058936</v>
      </c>
      <c r="E30" s="69">
        <v>2574491</v>
      </c>
      <c r="F30" s="69">
        <v>3235205</v>
      </c>
      <c r="G30" s="70">
        <v>2041918</v>
      </c>
      <c r="H30" s="44">
        <f t="shared" si="1"/>
        <v>1.01</v>
      </c>
      <c r="I30" s="44">
        <f t="shared" si="1"/>
        <v>0.19</v>
      </c>
      <c r="J30" s="44">
        <v>1.01</v>
      </c>
      <c r="K30" s="45">
        <v>0.2</v>
      </c>
      <c r="L30" s="44">
        <v>0.96</v>
      </c>
      <c r="M30" s="46">
        <v>0.36</v>
      </c>
    </row>
    <row r="31" spans="1:13" ht="12.75">
      <c r="A31" s="24" t="s">
        <v>3</v>
      </c>
      <c r="B31" s="84">
        <f t="shared" si="0"/>
        <v>19800</v>
      </c>
      <c r="C31" s="85">
        <f t="shared" si="0"/>
        <v>7036</v>
      </c>
      <c r="D31" s="71">
        <v>23891</v>
      </c>
      <c r="E31" s="72">
        <v>29038</v>
      </c>
      <c r="F31" s="73">
        <v>2387</v>
      </c>
      <c r="G31" s="73">
        <v>2658</v>
      </c>
      <c r="H31" s="47">
        <f t="shared" si="1"/>
        <v>0</v>
      </c>
      <c r="I31" s="47">
        <f t="shared" si="1"/>
        <v>0</v>
      </c>
      <c r="J31" s="47">
        <v>0</v>
      </c>
      <c r="K31" s="48">
        <v>0</v>
      </c>
      <c r="L31" s="47">
        <v>0</v>
      </c>
      <c r="M31" s="49">
        <v>0</v>
      </c>
    </row>
    <row r="32" spans="1:3" ht="12.75">
      <c r="A32" s="3"/>
      <c r="C32" s="25"/>
    </row>
    <row r="33" ht="12.75">
      <c r="A33" s="26" t="s">
        <v>7</v>
      </c>
    </row>
    <row r="34" ht="12.75">
      <c r="A34" s="26" t="s">
        <v>18</v>
      </c>
    </row>
    <row r="35" ht="12.75">
      <c r="A35" s="26" t="s">
        <v>24</v>
      </c>
    </row>
    <row r="36" ht="12.75">
      <c r="A36" s="26" t="s">
        <v>27</v>
      </c>
    </row>
    <row r="37" ht="12.75">
      <c r="A37" s="3"/>
    </row>
    <row r="38" ht="12.75">
      <c r="A38" s="3" t="s">
        <v>5</v>
      </c>
    </row>
    <row r="39" ht="12.75">
      <c r="A39" s="3" t="s">
        <v>21</v>
      </c>
    </row>
    <row r="40" ht="12.75">
      <c r="A40" s="3"/>
    </row>
    <row r="41" ht="12.75">
      <c r="A41" s="3" t="s">
        <v>0</v>
      </c>
    </row>
    <row r="42" spans="1:2" ht="12.75">
      <c r="A42" s="3" t="s">
        <v>15</v>
      </c>
      <c r="B42" s="2" t="s">
        <v>28</v>
      </c>
    </row>
    <row r="43" ht="12.75">
      <c r="A43" s="3"/>
    </row>
    <row r="44" spans="1:9" ht="12.75">
      <c r="A44" s="3"/>
      <c r="I44" s="2">
        <v>0</v>
      </c>
    </row>
  </sheetData>
  <sheetProtection/>
  <mergeCells count="12">
    <mergeCell ref="F9:G9"/>
    <mergeCell ref="H9:I9"/>
    <mergeCell ref="D9:E9"/>
    <mergeCell ref="B8:G8"/>
    <mergeCell ref="L9:M9"/>
    <mergeCell ref="H8:M8"/>
    <mergeCell ref="J9:K9"/>
    <mergeCell ref="A3:M3"/>
    <mergeCell ref="A4:M4"/>
    <mergeCell ref="A6:M6"/>
    <mergeCell ref="A8:A10"/>
    <mergeCell ref="B9:C9"/>
  </mergeCells>
  <printOptions horizontalCentered="1"/>
  <pageMargins left="0" right="0" top="0" bottom="0" header="0.5118110236220472" footer="0.5118110236220472"/>
  <pageSetup horizontalDpi="300" verticalDpi="300" orientation="landscape" paperSize="9" scale="86"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1524911372</v>
      </c>
    </row>
    <row r="14" spans="1:7" ht="12.75">
      <c r="A14" s="43">
        <v>0</v>
      </c>
      <c r="B14" s="43">
        <v>0</v>
      </c>
      <c r="C14" s="43">
        <v>0</v>
      </c>
      <c r="D14" s="43">
        <v>0</v>
      </c>
      <c r="E14" s="43">
        <v>0</v>
      </c>
      <c r="F14" s="43">
        <v>0</v>
      </c>
      <c r="G14" s="43">
        <v>1797728650</v>
      </c>
    </row>
    <row r="15" spans="1:7" ht="12.75">
      <c r="A15" s="43">
        <v>0</v>
      </c>
      <c r="B15" s="43">
        <v>0</v>
      </c>
      <c r="C15" s="43">
        <v>0</v>
      </c>
      <c r="D15" s="43">
        <v>0</v>
      </c>
      <c r="E15" s="43">
        <v>0</v>
      </c>
      <c r="F15" s="43">
        <v>0</v>
      </c>
      <c r="G15" s="43">
        <v>2050771</v>
      </c>
    </row>
    <row r="16" spans="1:7" ht="12.75">
      <c r="A16" s="43"/>
      <c r="B16" s="43"/>
      <c r="C16" s="43"/>
      <c r="D16" s="43"/>
      <c r="E16" s="43"/>
      <c r="F16" s="43"/>
      <c r="G16" s="43"/>
    </row>
    <row r="17" spans="1:7" s="34" customFormat="1" ht="12.75">
      <c r="A17" s="43">
        <v>1186249056</v>
      </c>
      <c r="B17" s="43">
        <v>55431860</v>
      </c>
      <c r="C17" s="43">
        <v>1736309262</v>
      </c>
      <c r="D17" s="43">
        <v>56808364</v>
      </c>
      <c r="E17" s="43">
        <v>1456391993</v>
      </c>
      <c r="F17" s="43">
        <v>49556740</v>
      </c>
      <c r="G17" s="43">
        <v>24778370</v>
      </c>
    </row>
    <row r="18" spans="1:7" ht="12.75">
      <c r="A18" s="43">
        <v>120955646</v>
      </c>
      <c r="B18" s="43">
        <v>29521760</v>
      </c>
      <c r="C18" s="43">
        <v>268347888</v>
      </c>
      <c r="D18" s="43">
        <v>30539775</v>
      </c>
      <c r="E18" s="43">
        <v>168639470</v>
      </c>
      <c r="F18" s="43">
        <v>26527883</v>
      </c>
      <c r="G18" s="43">
        <v>61526725</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523798505</v>
      </c>
    </row>
    <row r="22" spans="1:7" ht="12.75">
      <c r="A22" s="43">
        <v>0</v>
      </c>
      <c r="B22" s="43">
        <v>0</v>
      </c>
      <c r="C22" s="43">
        <v>0</v>
      </c>
      <c r="D22" s="43">
        <v>0</v>
      </c>
      <c r="E22" s="43">
        <v>0</v>
      </c>
      <c r="F22" s="43">
        <v>0</v>
      </c>
      <c r="G22" s="43">
        <v>38041224</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25754790461</v>
      </c>
      <c r="B25" s="43">
        <v>3972993043</v>
      </c>
      <c r="C25" s="43">
        <v>25827695365</v>
      </c>
      <c r="D25" s="43">
        <v>4053014089</v>
      </c>
      <c r="E25" s="43">
        <v>27407949702</v>
      </c>
      <c r="F25" s="43">
        <v>4683589819</v>
      </c>
      <c r="G25" s="43">
        <v>4718123488</v>
      </c>
    </row>
    <row r="26" spans="1:7" ht="12.75">
      <c r="A26" s="43">
        <v>2866866455</v>
      </c>
      <c r="B26" s="43">
        <v>603158729</v>
      </c>
      <c r="C26" s="43">
        <v>2831102792</v>
      </c>
      <c r="D26" s="43">
        <v>597106347</v>
      </c>
      <c r="E26" s="43">
        <v>2909940444</v>
      </c>
      <c r="F26" s="43">
        <v>530564065</v>
      </c>
      <c r="G26" s="43">
        <v>279759060</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2731480.36</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MAIB</cp:lastModifiedBy>
  <cp:lastPrinted>2020-07-21T20:51:03Z</cp:lastPrinted>
  <dcterms:modified xsi:type="dcterms:W3CDTF">2020-07-22T08:46:21Z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12ca92ba-11c2-4b49-b8e8-46fa2a0621c8</vt:lpwstr>
  </property>
  <property fmtid="{D5CDD505-2E9C-101B-9397-08002B2CF9AE}" pid="3" name="bjDocumentSecurityLabel">
    <vt:lpwstr>This item has no classification</vt:lpwstr>
  </property>
  <property fmtid="{D5CDD505-2E9C-101B-9397-08002B2CF9AE}" pid="4" name="bjSaver">
    <vt:lpwstr>EyOu4+7yS4OS/M26D1DxOdThDMaR8THI</vt:lpwstr>
  </property>
  <property fmtid="{D5CDD505-2E9C-101B-9397-08002B2CF9AE}" pid="5" name="bjClsUserRVM">
    <vt:lpwstr>[]</vt:lpwstr>
  </property>
  <property fmtid="{D5CDD505-2E9C-101B-9397-08002B2CF9AE}" pid="6" name="bjLabelHistoryID">
    <vt:lpwstr>{A05BAC87-B103-47F6-B9B2-336327BC225A}</vt:lpwstr>
  </property>
</Properties>
</file>