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150" activeTab="0"/>
  </bookViews>
  <sheets>
    <sheet name="FIN-27-29.09.2017" sheetId="1" r:id="rId1"/>
  </sheets>
  <definedNames>
    <definedName name="_xlnm.Print_Area" localSheetId="0">'FIN-27-29.09.2017'!$B$1:$M$62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<sst xmlns="http://schemas.openxmlformats.org/spreadsheetml/2006/main" count="90" uniqueCount="74">
  <si>
    <t>L</t>
  </si>
  <si>
    <t>BC "Moldova-Agroindbank" S.A.</t>
  </si>
  <si>
    <t>AGRNMD2X</t>
  </si>
  <si>
    <t>RAPORT</t>
  </si>
  <si>
    <t xml:space="preserve"> FIN 27 - Expunerea la riscul ratei dobanzii                                                                        </t>
  </si>
  <si>
    <t>Unitatea de masura,  lei</t>
  </si>
  <si>
    <t>Cod pozitie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</si>
  <si>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</si>
  <si>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</si>
  <si>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</si>
  <si>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</si>
  <si>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</si>
  <si>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</si>
  <si>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</si>
  <si>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</si>
  <si>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Fara dobinda</t>
  </si>
  <si>
    <t>Total</t>
  </si>
  <si>
    <t>A</t>
  </si>
  <si>
    <t>B</t>
  </si>
  <si>
    <t>10=1-9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</si>
  <si>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</si>
  <si>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</si>
  <si>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</si>
  <si>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</si>
  <si>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</si>
  <si>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</si>
  <si>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</si>
  <si>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</si>
  <si>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</si>
  <si>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</si>
  <si>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</si>
  <si>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</si>
  <si>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</si>
  <si>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</si>
  <si>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</si>
  <si>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</si>
  <si>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</si>
  <si>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</si>
  <si>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</si>
  <si>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</si>
  <si>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</si>
  <si>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</si>
  <si>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</si>
  <si>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</si>
  <si>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</si>
  <si>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</si>
  <si>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</si>
  <si>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</si>
  <si>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</si>
  <si>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</si>
  <si>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</si>
  <si>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</si>
  <si>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</si>
  <si>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</si>
  <si>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</si>
  <si>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</si>
  <si>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</si>
  <si>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</si>
  <si>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</si>
  <si>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</si>
  <si>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</si>
  <si>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</si>
  <si>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</si>
  <si>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</si>
  <si>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</si>
  <si>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</si>
  <si>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</si>
  <si>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</si>
  <si>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</si>
  <si>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</si>
  <si>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</si>
  <si>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</si>
  <si>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</si>
  <si>
    <t>la data din 30 septembrie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</si>
</sst>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Fill="1" applyAlignment="1" applyProtection="1">
      <alignment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3" fontId="3" fillId="0" borderId="14" xfId="0" applyNumberFormat="1" applyFont="1" applyFill="1" applyBorder="1" applyAlignment="1" applyProtection="1">
      <alignment horizontal="right" wrapText="1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 horizontal="right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Alignment="1">
      <alignment/>
    </xf>
    <xf numFmtId="49" fontId="4" fillId="0" borderId="17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3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wrapText="1"/>
      <protection/>
    </xf>
    <xf numFmtId="3" fontId="3" fillId="0" borderId="25" xfId="0" applyNumberFormat="1" applyFont="1" applyFill="1" applyBorder="1" applyAlignment="1" applyProtection="1">
      <alignment horizontal="right"/>
      <protection/>
    </xf>
    <xf numFmtId="3" fontId="3" fillId="0" borderId="26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wrapText="1"/>
      <protection/>
    </xf>
    <xf numFmtId="4" fontId="2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48</xdr:row>
      <xdr:rowOff>57150</xdr:rowOff>
    </xdr:from>
    <xdr:to>
      <xdr:col>7</xdr:col>
      <xdr:colOff>685800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011150"/>
          <a:ext cx="95535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0" zoomScaleSheetLayoutView="80" zoomScalePageLayoutView="0" workbookViewId="0" topLeftCell="A28">
      <selection activeCell="K59" sqref="K59"/>
    </sheetView>
  </sheetViews>
  <sheetFormatPr defaultColWidth="9.140625" defaultRowHeight="12.75"/>
  <cols>
    <col min="1" max="1" width="4.7109375" style="4" customWidth="1"/>
    <col min="2" max="2" width="9.140625" style="4" customWidth="1"/>
    <col min="3" max="3" width="58.28125" style="4" customWidth="1"/>
    <col min="4" max="4" width="18.421875" style="4" customWidth="1"/>
    <col min="5" max="5" width="15.421875" style="4" customWidth="1"/>
    <col min="6" max="7" width="16.7109375" style="4" customWidth="1"/>
    <col min="8" max="10" width="15.421875" style="4" customWidth="1"/>
    <col min="11" max="11" width="13.57421875" style="4" customWidth="1"/>
    <col min="12" max="12" width="16.57421875" style="4" bestFit="1" customWidth="1"/>
    <col min="13" max="13" width="19.00390625" style="47" customWidth="1"/>
    <col min="14" max="235" width="9.140625" style="4" customWidth="1"/>
    <col min="236" max="16384" width="9.140625" style="4" customWidth="1"/>
  </cols>
  <sheetData>
    <row r="1" spans="1:13" ht="15.75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3" t="s">
        <v>3</v>
      </c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5" t="s">
        <v>4</v>
      </c>
      <c r="E4" s="2"/>
      <c r="F4" s="2"/>
      <c r="G4" s="2"/>
      <c r="H4" s="3"/>
      <c r="I4" s="2"/>
      <c r="J4" s="2"/>
      <c r="K4" s="2"/>
      <c r="L4" s="2"/>
      <c r="M4" s="2"/>
    </row>
    <row r="5" spans="1:13" ht="17.25" customHeight="1">
      <c r="A5" s="2"/>
      <c r="B5" s="2"/>
      <c r="C5" s="2"/>
      <c r="D5" s="6" t="s">
        <v>73</v>
      </c>
      <c r="E5" s="2"/>
      <c r="F5" s="2"/>
      <c r="G5" s="48"/>
      <c r="H5" s="48"/>
      <c r="I5" s="48"/>
      <c r="J5" s="48"/>
      <c r="K5" s="2"/>
      <c r="L5" s="2"/>
      <c r="M5" s="2"/>
    </row>
    <row r="6" spans="1:13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 t="s">
        <v>5</v>
      </c>
      <c r="L6" s="2"/>
      <c r="M6" s="2"/>
    </row>
    <row r="7" spans="1:13" ht="40.5" customHeight="1">
      <c r="A7" s="2"/>
      <c r="B7" s="8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10" t="s">
        <v>16</v>
      </c>
    </row>
    <row r="8" spans="1:13" ht="15.75">
      <c r="A8" s="2"/>
      <c r="B8" s="11" t="s">
        <v>17</v>
      </c>
      <c r="C8" s="12" t="s">
        <v>18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4" t="s">
        <v>19</v>
      </c>
    </row>
    <row r="9" spans="1:13" ht="41.25" customHeight="1">
      <c r="A9" s="3"/>
      <c r="B9" s="15" t="s">
        <v>20</v>
      </c>
      <c r="C9" s="16" t="s">
        <v>21</v>
      </c>
      <c r="D9" s="17">
        <v>6746081002</v>
      </c>
      <c r="E9" s="18">
        <v>71931637</v>
      </c>
      <c r="F9" s="17">
        <v>12233481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9">
        <v>1180367541</v>
      </c>
      <c r="M9" s="20">
        <f>SUM(D9:L9)</f>
        <v>8010613661</v>
      </c>
    </row>
    <row r="10" spans="1:13" ht="31.5" customHeight="1">
      <c r="A10" s="3"/>
      <c r="B10" s="15" t="s">
        <v>22</v>
      </c>
      <c r="C10" s="16" t="s">
        <v>23</v>
      </c>
      <c r="D10" s="18">
        <f aca="true" t="shared" si="0" ref="D10:K10">SUM(D11:D14)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9">
        <v>0</v>
      </c>
      <c r="M10" s="21">
        <f>SUM(D10:L10)</f>
        <v>0</v>
      </c>
    </row>
    <row r="11" spans="1:13" ht="29.25" customHeight="1">
      <c r="A11" s="2"/>
      <c r="B11" s="22" t="s">
        <v>24</v>
      </c>
      <c r="C11" s="23" t="s">
        <v>25</v>
      </c>
      <c r="D11" s="24">
        <f>ABS(0+0+0+0)-0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1">
        <f>SUM(D11:L11)</f>
        <v>0</v>
      </c>
    </row>
    <row r="12" spans="1:13" ht="13.5" customHeight="1">
      <c r="A12" s="2"/>
      <c r="B12" s="22" t="s">
        <v>26</v>
      </c>
      <c r="C12" s="23" t="s">
        <v>27</v>
      </c>
      <c r="D12" s="24">
        <f>ABS(0+0+0)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6">
        <f>SUM(D12:L12)</f>
        <v>0</v>
      </c>
    </row>
    <row r="13" spans="1:13" ht="13.5" customHeight="1">
      <c r="A13" s="2"/>
      <c r="B13" s="22" t="s">
        <v>28</v>
      </c>
      <c r="C13" s="23" t="s">
        <v>29</v>
      </c>
      <c r="D13" s="24">
        <f>ABS(0+0+0+0+0+0)</f>
        <v>0</v>
      </c>
      <c r="E13" s="24">
        <f aca="true" t="shared" si="1" ref="E13:K13">ABS(0)</f>
        <v>0</v>
      </c>
      <c r="F13" s="27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5">
        <v>0</v>
      </c>
      <c r="M13" s="26">
        <f>SUM(D13:L13)</f>
        <v>0</v>
      </c>
    </row>
    <row r="14" spans="1:13" ht="13.5" customHeight="1">
      <c r="A14" s="2"/>
      <c r="B14" s="22" t="s">
        <v>30</v>
      </c>
      <c r="C14" s="23" t="s">
        <v>31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6">
        <v>0</v>
      </c>
    </row>
    <row r="15" spans="1:13" ht="48.75" customHeight="1">
      <c r="A15" s="3"/>
      <c r="B15" s="15" t="s">
        <v>32</v>
      </c>
      <c r="C15" s="28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</row>
    <row r="16" spans="1:13" ht="15.75" customHeight="1">
      <c r="A16" s="2"/>
      <c r="B16" s="22" t="s">
        <v>34</v>
      </c>
      <c r="C16" s="23" t="s">
        <v>27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6">
        <v>0</v>
      </c>
    </row>
    <row r="17" spans="1:13" ht="15.75" customHeight="1">
      <c r="A17" s="2"/>
      <c r="B17" s="22" t="s">
        <v>35</v>
      </c>
      <c r="C17" s="23" t="s">
        <v>29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6">
        <v>0</v>
      </c>
    </row>
    <row r="18" spans="1:13" ht="15.75" customHeight="1">
      <c r="A18" s="2"/>
      <c r="B18" s="22" t="s">
        <v>36</v>
      </c>
      <c r="C18" s="23" t="s">
        <v>31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6">
        <v>0</v>
      </c>
    </row>
    <row r="19" spans="1:13" ht="36.75" customHeight="1">
      <c r="A19" s="3"/>
      <c r="B19" s="15" t="s">
        <v>37</v>
      </c>
      <c r="C19" s="28" t="s">
        <v>38</v>
      </c>
      <c r="D19" s="18">
        <f aca="true" t="shared" si="2" ref="D19:L19">SUM(D20:D22)</f>
        <v>327840681</v>
      </c>
      <c r="E19" s="18">
        <f t="shared" si="2"/>
        <v>33668500</v>
      </c>
      <c r="F19" s="18">
        <f t="shared" si="2"/>
        <v>0</v>
      </c>
      <c r="G19" s="18">
        <f t="shared" si="2"/>
        <v>216540800</v>
      </c>
      <c r="H19" s="18">
        <f t="shared" si="2"/>
        <v>49985300</v>
      </c>
      <c r="I19" s="18">
        <f t="shared" si="2"/>
        <v>70838409</v>
      </c>
      <c r="J19" s="18">
        <f t="shared" si="2"/>
        <v>0</v>
      </c>
      <c r="K19" s="18">
        <f t="shared" si="2"/>
        <v>0</v>
      </c>
      <c r="L19" s="19">
        <f t="shared" si="2"/>
        <v>222252586</v>
      </c>
      <c r="M19" s="20">
        <f aca="true" t="shared" si="3" ref="M19:M33">SUM(D19:L19)</f>
        <v>921126276</v>
      </c>
    </row>
    <row r="20" spans="1:13" ht="15.75" customHeight="1">
      <c r="A20" s="2"/>
      <c r="B20" s="22" t="s">
        <v>39</v>
      </c>
      <c r="C20" s="23" t="s">
        <v>27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5">
        <v>222252586</v>
      </c>
      <c r="M20" s="26">
        <f t="shared" si="3"/>
        <v>222252586</v>
      </c>
    </row>
    <row r="21" spans="1:13" ht="15.75" customHeight="1">
      <c r="A21" s="2"/>
      <c r="B21" s="22" t="s">
        <v>40</v>
      </c>
      <c r="C21" s="23" t="s">
        <v>29</v>
      </c>
      <c r="D21" s="24">
        <v>327840681</v>
      </c>
      <c r="E21" s="24">
        <v>33668500</v>
      </c>
      <c r="F21" s="24">
        <v>0</v>
      </c>
      <c r="G21" s="24">
        <v>216540800</v>
      </c>
      <c r="H21" s="24">
        <v>49985300</v>
      </c>
      <c r="I21" s="24">
        <v>70838409</v>
      </c>
      <c r="J21" s="24"/>
      <c r="K21" s="24">
        <v>0</v>
      </c>
      <c r="L21" s="25">
        <v>0</v>
      </c>
      <c r="M21" s="26">
        <f t="shared" si="3"/>
        <v>698873690</v>
      </c>
    </row>
    <row r="22" spans="1:13" ht="15.75" customHeight="1">
      <c r="A22" s="2"/>
      <c r="B22" s="22" t="s">
        <v>41</v>
      </c>
      <c r="C22" s="23" t="s">
        <v>31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  <c r="M22" s="26">
        <f t="shared" si="3"/>
        <v>0</v>
      </c>
    </row>
    <row r="23" spans="1:13" ht="39" customHeight="1">
      <c r="A23" s="3"/>
      <c r="B23" s="15" t="s">
        <v>42</v>
      </c>
      <c r="C23" s="28" t="s">
        <v>43</v>
      </c>
      <c r="D23" s="18">
        <f aca="true" t="shared" si="4" ref="D23:L23">SUM(D24:D26)</f>
        <v>10118613432</v>
      </c>
      <c r="E23" s="18">
        <f t="shared" si="4"/>
        <v>42472283</v>
      </c>
      <c r="F23" s="18">
        <f t="shared" si="4"/>
        <v>0</v>
      </c>
      <c r="G23" s="18">
        <f t="shared" si="4"/>
        <v>37165052</v>
      </c>
      <c r="H23" s="18">
        <f t="shared" si="4"/>
        <v>303811123</v>
      </c>
      <c r="I23" s="18">
        <f t="shared" si="4"/>
        <v>176816740</v>
      </c>
      <c r="J23" s="18">
        <f t="shared" si="4"/>
        <v>0</v>
      </c>
      <c r="K23" s="18">
        <f t="shared" si="4"/>
        <v>0</v>
      </c>
      <c r="L23" s="19">
        <f t="shared" si="4"/>
        <v>295355642</v>
      </c>
      <c r="M23" s="20">
        <f t="shared" si="3"/>
        <v>10974234272</v>
      </c>
    </row>
    <row r="24" spans="1:13" ht="15.75" customHeight="1">
      <c r="A24" s="29"/>
      <c r="B24" s="30" t="s">
        <v>44</v>
      </c>
      <c r="C24" s="23" t="s">
        <v>29</v>
      </c>
      <c r="D24" s="31">
        <f>ABS(0+0+0)</f>
        <v>0</v>
      </c>
      <c r="E24" s="31">
        <f aca="true" t="shared" si="5" ref="E24:K24">ABS(0+0)</f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25">
        <v>0</v>
      </c>
      <c r="M24" s="26">
        <f t="shared" si="3"/>
        <v>0</v>
      </c>
    </row>
    <row r="25" spans="1:13" ht="30" customHeight="1">
      <c r="A25" s="2"/>
      <c r="B25" s="22" t="s">
        <v>45</v>
      </c>
      <c r="C25" s="23" t="s">
        <v>46</v>
      </c>
      <c r="D25" s="32">
        <v>1037048010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5">
        <v>0</v>
      </c>
      <c r="M25" s="26">
        <f t="shared" si="3"/>
        <v>1037048010</v>
      </c>
    </row>
    <row r="26" spans="1:13" ht="23.25" customHeight="1">
      <c r="A26" s="2"/>
      <c r="B26" s="22" t="s">
        <v>47</v>
      </c>
      <c r="C26" s="23" t="s">
        <v>31</v>
      </c>
      <c r="D26" s="24">
        <v>9081565422</v>
      </c>
      <c r="E26" s="33">
        <v>42472283</v>
      </c>
      <c r="F26" s="24">
        <v>0</v>
      </c>
      <c r="G26" s="24">
        <v>37165052</v>
      </c>
      <c r="H26" s="24">
        <v>303811123</v>
      </c>
      <c r="I26" s="24">
        <v>176816740</v>
      </c>
      <c r="J26" s="24">
        <v>0</v>
      </c>
      <c r="K26" s="24">
        <v>0</v>
      </c>
      <c r="L26" s="25">
        <v>295355642</v>
      </c>
      <c r="M26" s="26">
        <f t="shared" si="3"/>
        <v>9937186262</v>
      </c>
    </row>
    <row r="27" spans="1:13" ht="34.5" customHeight="1">
      <c r="A27" s="3"/>
      <c r="B27" s="15" t="s">
        <v>48</v>
      </c>
      <c r="C27" s="28" t="s">
        <v>49</v>
      </c>
      <c r="D27" s="34">
        <f aca="true" t="shared" si="6" ref="D27:L27">SUM(D28:D29)</f>
        <v>39056148</v>
      </c>
      <c r="E27" s="18">
        <f t="shared" si="6"/>
        <v>32259047</v>
      </c>
      <c r="F27" s="18">
        <f t="shared" si="6"/>
        <v>57535891</v>
      </c>
      <c r="G27" s="18">
        <f t="shared" si="6"/>
        <v>215793804</v>
      </c>
      <c r="H27" s="18">
        <f t="shared" si="6"/>
        <v>14547097</v>
      </c>
      <c r="I27" s="18">
        <f t="shared" si="6"/>
        <v>29248480</v>
      </c>
      <c r="J27" s="18">
        <f t="shared" si="6"/>
        <v>0</v>
      </c>
      <c r="K27" s="18">
        <f t="shared" si="6"/>
        <v>0</v>
      </c>
      <c r="L27" s="19">
        <f t="shared" si="6"/>
        <v>0</v>
      </c>
      <c r="M27" s="20">
        <f t="shared" si="3"/>
        <v>388440467</v>
      </c>
    </row>
    <row r="28" spans="1:13" ht="19.5" customHeight="1">
      <c r="A28" s="2"/>
      <c r="B28" s="22" t="s">
        <v>50</v>
      </c>
      <c r="C28" s="23" t="s">
        <v>29</v>
      </c>
      <c r="D28" s="27">
        <v>39056148</v>
      </c>
      <c r="E28" s="24">
        <v>32259047</v>
      </c>
      <c r="F28" s="24">
        <v>57535891</v>
      </c>
      <c r="G28" s="24">
        <v>215793804</v>
      </c>
      <c r="H28" s="24">
        <v>14547097</v>
      </c>
      <c r="I28" s="24">
        <v>29248480</v>
      </c>
      <c r="J28" s="24">
        <v>0</v>
      </c>
      <c r="K28" s="24">
        <v>0</v>
      </c>
      <c r="L28" s="25">
        <v>0</v>
      </c>
      <c r="M28" s="26">
        <f t="shared" si="3"/>
        <v>388440467</v>
      </c>
    </row>
    <row r="29" spans="1:13" ht="13.5" customHeight="1">
      <c r="A29" s="2"/>
      <c r="B29" s="22" t="s">
        <v>51</v>
      </c>
      <c r="C29" s="23" t="s">
        <v>31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6">
        <f t="shared" si="3"/>
        <v>0</v>
      </c>
    </row>
    <row r="30" spans="1:13" ht="25.5" customHeight="1">
      <c r="A30" s="3"/>
      <c r="B30" s="15" t="s">
        <v>52</v>
      </c>
      <c r="C30" s="16" t="s">
        <v>53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v>92047140</v>
      </c>
      <c r="M30" s="20">
        <f t="shared" si="3"/>
        <v>92047140</v>
      </c>
    </row>
    <row r="31" spans="1:13" ht="21.75" customHeight="1">
      <c r="A31" s="3"/>
      <c r="B31" s="15" t="s">
        <v>54</v>
      </c>
      <c r="C31" s="16" t="s">
        <v>55</v>
      </c>
      <c r="D31" s="18">
        <f aca="true" t="shared" si="7" ref="D31:L31">SUM(D9,D10,D15,D19,D23,D27,D30)</f>
        <v>17231591263</v>
      </c>
      <c r="E31" s="18">
        <f t="shared" si="7"/>
        <v>180331467</v>
      </c>
      <c r="F31" s="18">
        <f t="shared" si="7"/>
        <v>69769372</v>
      </c>
      <c r="G31" s="18">
        <f t="shared" si="7"/>
        <v>469499656</v>
      </c>
      <c r="H31" s="18">
        <f t="shared" si="7"/>
        <v>368343520</v>
      </c>
      <c r="I31" s="18">
        <f t="shared" si="7"/>
        <v>276903629</v>
      </c>
      <c r="J31" s="18">
        <f t="shared" si="7"/>
        <v>0</v>
      </c>
      <c r="K31" s="18">
        <f t="shared" si="7"/>
        <v>0</v>
      </c>
      <c r="L31" s="19">
        <f t="shared" si="7"/>
        <v>1790022909</v>
      </c>
      <c r="M31" s="20">
        <f t="shared" si="3"/>
        <v>20386461816</v>
      </c>
    </row>
    <row r="32" spans="1:13" ht="32.25" customHeight="1">
      <c r="A32" s="3"/>
      <c r="B32" s="15" t="s">
        <v>56</v>
      </c>
      <c r="C32" s="16" t="s">
        <v>57</v>
      </c>
      <c r="D32" s="18">
        <f aca="true" t="shared" si="8" ref="D32:L32">SUM(D33:D37)</f>
        <v>0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9">
        <f t="shared" si="8"/>
        <v>0</v>
      </c>
      <c r="M32" s="20">
        <f t="shared" si="3"/>
        <v>0</v>
      </c>
    </row>
    <row r="33" spans="1:13" ht="30.75" customHeight="1">
      <c r="A33" s="2"/>
      <c r="B33" s="22" t="s">
        <v>58</v>
      </c>
      <c r="C33" s="23" t="s">
        <v>25</v>
      </c>
      <c r="D33" s="24">
        <f>0+0+0+0</f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0</v>
      </c>
      <c r="M33" s="26">
        <f t="shared" si="3"/>
        <v>0</v>
      </c>
    </row>
    <row r="34" spans="1:13" ht="13.5" customHeight="1">
      <c r="A34" s="2"/>
      <c r="B34" s="22" t="s">
        <v>59</v>
      </c>
      <c r="C34" s="23" t="s">
        <v>60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6">
        <v>0</v>
      </c>
    </row>
    <row r="35" spans="1:13" ht="13.5" customHeight="1">
      <c r="A35" s="2"/>
      <c r="B35" s="22" t="s">
        <v>61</v>
      </c>
      <c r="C35" s="23" t="s">
        <v>62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6">
        <v>0</v>
      </c>
    </row>
    <row r="36" spans="1:13" ht="13.5" customHeight="1">
      <c r="A36" s="2"/>
      <c r="B36" s="22" t="s">
        <v>63</v>
      </c>
      <c r="C36" s="23" t="s">
        <v>64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6">
        <v>0</v>
      </c>
    </row>
    <row r="37" spans="1:13" ht="13.5" customHeight="1">
      <c r="A37" s="2"/>
      <c r="B37" s="22" t="s">
        <v>65</v>
      </c>
      <c r="C37" s="23" t="s">
        <v>66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6">
        <v>0</v>
      </c>
    </row>
    <row r="38" spans="1:13" ht="41.25" customHeight="1">
      <c r="A38" s="3"/>
      <c r="B38" s="35">
        <v>100</v>
      </c>
      <c r="C38" s="36" t="s">
        <v>67</v>
      </c>
      <c r="D38" s="18">
        <f aca="true" t="shared" si="9" ref="D38:L38">SUM(D39:D41)</f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9">
        <f t="shared" si="9"/>
        <v>0</v>
      </c>
      <c r="M38" s="20">
        <f>SUM(D38:L38)</f>
        <v>0</v>
      </c>
    </row>
    <row r="39" spans="1:13" ht="15.75" customHeight="1">
      <c r="A39" s="2"/>
      <c r="B39" s="22">
        <v>101</v>
      </c>
      <c r="C39" s="37" t="s">
        <v>62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6">
        <v>0</v>
      </c>
    </row>
    <row r="40" spans="1:13" ht="15.75" customHeight="1">
      <c r="A40" s="2"/>
      <c r="B40" s="22">
        <v>102</v>
      </c>
      <c r="C40" s="37" t="s">
        <v>64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6">
        <v>0</v>
      </c>
    </row>
    <row r="41" spans="1:13" ht="15.75" customHeight="1">
      <c r="A41" s="2"/>
      <c r="B41" s="22">
        <v>103</v>
      </c>
      <c r="C41" s="37" t="s">
        <v>68</v>
      </c>
      <c r="D41" s="24">
        <f>0</f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  <c r="M41" s="26">
        <f aca="true" t="shared" si="10" ref="M41:M47">SUM(D41:L41)</f>
        <v>0</v>
      </c>
    </row>
    <row r="42" spans="1:13" ht="23.25" customHeight="1">
      <c r="A42" s="3"/>
      <c r="B42" s="15">
        <v>110</v>
      </c>
      <c r="C42" s="38" t="s">
        <v>69</v>
      </c>
      <c r="D42" s="18">
        <f aca="true" t="shared" si="11" ref="D42:L42">SUM(D43:D45)</f>
        <v>16657742756</v>
      </c>
      <c r="E42" s="18">
        <f t="shared" si="11"/>
        <v>76365688</v>
      </c>
      <c r="F42" s="18">
        <f t="shared" si="11"/>
        <v>168143768</v>
      </c>
      <c r="G42" s="18">
        <f t="shared" si="11"/>
        <v>354034403</v>
      </c>
      <c r="H42" s="18">
        <f t="shared" si="11"/>
        <v>714304</v>
      </c>
      <c r="I42" s="18">
        <f t="shared" si="11"/>
        <v>2343414</v>
      </c>
      <c r="J42" s="18">
        <f t="shared" si="11"/>
        <v>4742717</v>
      </c>
      <c r="K42" s="18">
        <f t="shared" si="11"/>
        <v>1555988</v>
      </c>
      <c r="L42" s="19">
        <f t="shared" si="11"/>
        <v>77439937</v>
      </c>
      <c r="M42" s="20">
        <f t="shared" si="10"/>
        <v>17343082975</v>
      </c>
    </row>
    <row r="43" spans="1:13" ht="15.75" customHeight="1">
      <c r="A43" s="2"/>
      <c r="B43" s="22">
        <v>111</v>
      </c>
      <c r="C43" s="37" t="s">
        <v>70</v>
      </c>
      <c r="D43" s="27">
        <v>16494620076</v>
      </c>
      <c r="E43" s="24">
        <v>27720196</v>
      </c>
      <c r="F43" s="24">
        <v>32516323</v>
      </c>
      <c r="G43" s="24">
        <v>6105629</v>
      </c>
      <c r="H43" s="24">
        <v>714304</v>
      </c>
      <c r="I43" s="24">
        <v>2343414</v>
      </c>
      <c r="J43" s="24">
        <v>4742717</v>
      </c>
      <c r="K43" s="24">
        <v>1555988</v>
      </c>
      <c r="L43" s="25">
        <v>37393210</v>
      </c>
      <c r="M43" s="26">
        <f t="shared" si="10"/>
        <v>16607711857</v>
      </c>
    </row>
    <row r="44" spans="1:13" ht="15.75" customHeight="1">
      <c r="A44" s="2"/>
      <c r="B44" s="22">
        <v>112</v>
      </c>
      <c r="C44" s="37" t="s">
        <v>64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5">
        <v>0</v>
      </c>
      <c r="M44" s="39">
        <f t="shared" si="10"/>
        <v>0</v>
      </c>
    </row>
    <row r="45" spans="1:13" ht="15">
      <c r="A45" s="2"/>
      <c r="B45" s="22">
        <v>113</v>
      </c>
      <c r="C45" s="37" t="s">
        <v>66</v>
      </c>
      <c r="D45" s="27">
        <v>163122680</v>
      </c>
      <c r="E45" s="24">
        <v>48645492</v>
      </c>
      <c r="F45" s="24">
        <v>135627445</v>
      </c>
      <c r="G45" s="24">
        <v>347928774</v>
      </c>
      <c r="H45" s="24">
        <v>0</v>
      </c>
      <c r="I45" s="24">
        <v>0</v>
      </c>
      <c r="J45" s="24">
        <v>0</v>
      </c>
      <c r="K45" s="24">
        <v>0</v>
      </c>
      <c r="L45" s="25">
        <v>40046727</v>
      </c>
      <c r="M45" s="26">
        <f t="shared" si="10"/>
        <v>735371118</v>
      </c>
    </row>
    <row r="46" spans="1:13" ht="15.75" customHeight="1">
      <c r="A46" s="3"/>
      <c r="B46" s="15">
        <v>120</v>
      </c>
      <c r="C46" s="38" t="s">
        <v>66</v>
      </c>
      <c r="D46" s="18">
        <v>2180000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211766390</v>
      </c>
      <c r="M46" s="21">
        <f t="shared" si="10"/>
        <v>213946390</v>
      </c>
    </row>
    <row r="47" spans="1:13" ht="15.75" customHeight="1">
      <c r="A47" s="3"/>
      <c r="B47" s="15">
        <v>130</v>
      </c>
      <c r="C47" s="38" t="s">
        <v>71</v>
      </c>
      <c r="D47" s="18">
        <f aca="true" t="shared" si="12" ref="D47:L47">SUM(D32,D38,D42,D46)</f>
        <v>16659922756</v>
      </c>
      <c r="E47" s="18">
        <f t="shared" si="12"/>
        <v>76365688</v>
      </c>
      <c r="F47" s="18">
        <f t="shared" si="12"/>
        <v>168143768</v>
      </c>
      <c r="G47" s="18">
        <f t="shared" si="12"/>
        <v>354034403</v>
      </c>
      <c r="H47" s="18">
        <f t="shared" si="12"/>
        <v>714304</v>
      </c>
      <c r="I47" s="18">
        <f t="shared" si="12"/>
        <v>2343414</v>
      </c>
      <c r="J47" s="18">
        <f t="shared" si="12"/>
        <v>4742717</v>
      </c>
      <c r="K47" s="18">
        <f t="shared" si="12"/>
        <v>1555988</v>
      </c>
      <c r="L47" s="19">
        <f t="shared" si="12"/>
        <v>289206327</v>
      </c>
      <c r="M47" s="20">
        <f t="shared" si="10"/>
        <v>17557029365</v>
      </c>
    </row>
    <row r="48" spans="1:13" ht="15.75" customHeight="1" thickBot="1">
      <c r="A48" s="3"/>
      <c r="B48" s="40">
        <v>140</v>
      </c>
      <c r="C48" s="41" t="s">
        <v>72</v>
      </c>
      <c r="D48" s="42">
        <f>SUM(D31,-D47)</f>
        <v>571668507</v>
      </c>
      <c r="E48" s="42">
        <f aca="true" t="shared" si="13" ref="E48:M48">SUM(E31,-E47)</f>
        <v>103965779</v>
      </c>
      <c r="F48" s="42">
        <f t="shared" si="13"/>
        <v>-98374396</v>
      </c>
      <c r="G48" s="42">
        <f t="shared" si="13"/>
        <v>115465253</v>
      </c>
      <c r="H48" s="42">
        <f t="shared" si="13"/>
        <v>367629216</v>
      </c>
      <c r="I48" s="42">
        <f t="shared" si="13"/>
        <v>274560215</v>
      </c>
      <c r="J48" s="42">
        <f t="shared" si="13"/>
        <v>-4742717</v>
      </c>
      <c r="K48" s="42">
        <f t="shared" si="13"/>
        <v>-1555988</v>
      </c>
      <c r="L48" s="42">
        <f t="shared" si="13"/>
        <v>1500816582</v>
      </c>
      <c r="M48" s="43">
        <f t="shared" si="13"/>
        <v>2829432451</v>
      </c>
    </row>
    <row r="49" spans="1:13" ht="18" customHeight="1">
      <c r="A49" s="2"/>
      <c r="B49" s="44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44"/>
      <c r="C50" s="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C55" s="45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C56" s="4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C57" s="45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15"/>
    <row r="59" ht="15"/>
    <row r="60" ht="15"/>
    <row r="61" ht="15"/>
  </sheetData>
  <sheetProtection/>
  <mergeCells count="1">
    <mergeCell ref="G5:J5"/>
  </mergeCells>
  <printOptions horizontalCentered="1"/>
  <pageMargins left="0" right="0" top="0" bottom="0" header="0.1968503937007874" footer="0.1968503937007874"/>
  <pageSetup fitToHeight="1" fitToWidth="1" horizontalDpi="600" verticalDpi="600" orientation="landscape" paperSize="9" scale="46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2017-10-12T05:37:21Z</cp:lastPrinted>
  <dcterms:created xsi:type="dcterms:W3CDTF">2017-10-10T09:14:55Z</dcterms:created>
  <dcterms:modified xsi:type="dcterms:W3CDTF">2017-10-12T05:37:39Z</dcterms:modified>
  <cp:category/>
  <cp:version/>
  <cp:contentType/>
  <cp:contentStatus/>
</cp:coreProperties>
</file>